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46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<sst xmlns="http://schemas.openxmlformats.org/spreadsheetml/2006/main" count="69" uniqueCount="40">
  <si>
    <t>Souhrnná zpráva se podává za rok 2019</t>
  </si>
  <si>
    <t>Název objednatele:</t>
  </si>
  <si>
    <t>Pardubický kraj</t>
  </si>
  <si>
    <t>IČO:</t>
  </si>
  <si>
    <t>Smlouva je uzavřena s více objednateli veřejných služeb:</t>
  </si>
  <si>
    <t>ne</t>
  </si>
  <si>
    <t xml:space="preserve">Název smlouvy: </t>
  </si>
  <si>
    <t>identifikační číslo smlouvy v registru smluv:</t>
  </si>
  <si>
    <t>CAR - Tour s.r.o.</t>
  </si>
  <si>
    <t>brutto</t>
  </si>
  <si>
    <t>BD Trans s.r.o.</t>
  </si>
  <si>
    <t>ČSAD Tišnov s.r.o.</t>
  </si>
  <si>
    <t>Hnát Jaroslav</t>
  </si>
  <si>
    <t>Martin Ttransport s.r.o.</t>
  </si>
  <si>
    <t>Matějka Josef</t>
  </si>
  <si>
    <t>Matocha Miroslav</t>
  </si>
  <si>
    <t>Matocha Miroslav ml.</t>
  </si>
  <si>
    <t>Okresní autobusová doprava Kolín s r.o.</t>
  </si>
  <si>
    <t>netto</t>
  </si>
  <si>
    <t>Pinkas Josef</t>
  </si>
  <si>
    <t>Prchal Pavel</t>
  </si>
  <si>
    <t>Zdar a.s.</t>
  </si>
  <si>
    <t xml:space="preserve">trvání závazku od </t>
  </si>
  <si>
    <t>trvání závazku do</t>
  </si>
  <si>
    <t>Dopravní podnik města Pardubic a.s.</t>
  </si>
  <si>
    <t>Seifert Václav</t>
  </si>
  <si>
    <t>ČSAD Ústí nad Orlicí, a.s.</t>
  </si>
  <si>
    <t xml:space="preserve">ARRIVA VÝCHODNÍ ČECHY a.s. </t>
  </si>
  <si>
    <t xml:space="preserve">Zlatovánek s.r.o. </t>
  </si>
  <si>
    <t>Hnátová Pavlína</t>
  </si>
  <si>
    <t>Klupka Petr</t>
  </si>
  <si>
    <t>Pytlík František</t>
  </si>
  <si>
    <t>AP TOUR - dopravní s.r.o.</t>
  </si>
  <si>
    <t>celkem</t>
  </si>
  <si>
    <t xml:space="preserve">Dopravce </t>
  </si>
  <si>
    <t>uskutečněný roční výkon v  km</t>
  </si>
  <si>
    <t>celková výše kompenzace v Kč</t>
  </si>
  <si>
    <t>typ sSmlouvy (brutto/netto)</t>
  </si>
  <si>
    <t>Smlouva o závazku veřejných služeb ve veřejné linkové autovusové dopravě</t>
  </si>
  <si>
    <t>Dopravce  - trolejbusová - drážní doprava - doplnění k již zaslaným údajům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</si>
</sst>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4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39" fillId="34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3" fontId="39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13\odsh$\HOME\beran\Vy&#250;&#269;tov&#225;n&#237;%20AD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eden - březen"/>
      <sheetName val="leden - červen"/>
      <sheetName val="leden - září"/>
      <sheetName val="leden - prosinec"/>
      <sheetName val="grafy vývoje"/>
      <sheetName val="trolejbus"/>
      <sheetName val="garance tržeb ČD"/>
    </sheetNames>
    <sheetDataSet>
      <sheetData sheetId="15">
        <row r="6">
          <cell r="B6">
            <v>198174</v>
          </cell>
          <cell r="E6">
            <v>4259320.609999999</v>
          </cell>
        </row>
        <row r="7">
          <cell r="B7">
            <v>50402</v>
          </cell>
          <cell r="E7">
            <v>833436.6</v>
          </cell>
        </row>
        <row r="8">
          <cell r="B8">
            <v>237769</v>
          </cell>
          <cell r="E8">
            <v>4138502.12</v>
          </cell>
        </row>
        <row r="9">
          <cell r="B9">
            <v>20068</v>
          </cell>
          <cell r="E9">
            <v>497935.09</v>
          </cell>
        </row>
        <row r="10">
          <cell r="B10">
            <v>6600590</v>
          </cell>
          <cell r="E10">
            <v>124547909.44</v>
          </cell>
        </row>
        <row r="11">
          <cell r="B11">
            <v>426901</v>
          </cell>
          <cell r="E11">
            <v>6677994.13</v>
          </cell>
        </row>
        <row r="12">
          <cell r="B12">
            <v>185383.77999999997</v>
          </cell>
          <cell r="E12">
            <v>4844189.99</v>
          </cell>
        </row>
        <row r="13">
          <cell r="B13">
            <v>175977</v>
          </cell>
          <cell r="E13">
            <v>3631462.03</v>
          </cell>
        </row>
        <row r="14">
          <cell r="B14">
            <v>136769</v>
          </cell>
          <cell r="E14">
            <v>3033761.1399999997</v>
          </cell>
        </row>
        <row r="15">
          <cell r="B15">
            <v>60643</v>
          </cell>
          <cell r="E15">
            <v>1246373.0699999998</v>
          </cell>
        </row>
        <row r="16">
          <cell r="B16">
            <v>247448</v>
          </cell>
          <cell r="E16">
            <v>5348094.56</v>
          </cell>
        </row>
        <row r="17">
          <cell r="B17">
            <v>81648</v>
          </cell>
          <cell r="E17">
            <v>1767282.72</v>
          </cell>
        </row>
        <row r="18">
          <cell r="B18">
            <v>49035</v>
          </cell>
          <cell r="E18">
            <v>1385630.2400000002</v>
          </cell>
        </row>
        <row r="19">
          <cell r="B19">
            <v>45398</v>
          </cell>
          <cell r="E19">
            <v>1141055.38</v>
          </cell>
        </row>
        <row r="20">
          <cell r="B20">
            <v>3656</v>
          </cell>
          <cell r="E20">
            <v>49791.35</v>
          </cell>
        </row>
        <row r="21">
          <cell r="B21">
            <v>51850</v>
          </cell>
          <cell r="E21">
            <v>1048509.1799999999</v>
          </cell>
        </row>
        <row r="22">
          <cell r="B22">
            <v>47766</v>
          </cell>
          <cell r="E22">
            <v>1183523.2599999998</v>
          </cell>
        </row>
        <row r="23">
          <cell r="B23">
            <v>49912</v>
          </cell>
          <cell r="E23">
            <v>1364000.5700000003</v>
          </cell>
        </row>
        <row r="24">
          <cell r="B24">
            <v>38630</v>
          </cell>
          <cell r="E24">
            <v>1011851</v>
          </cell>
        </row>
        <row r="25">
          <cell r="B25">
            <v>5878582</v>
          </cell>
          <cell r="E25">
            <v>126636250.03999999</v>
          </cell>
        </row>
        <row r="26">
          <cell r="B26">
            <v>74168</v>
          </cell>
          <cell r="E26">
            <v>1998358.95</v>
          </cell>
        </row>
        <row r="27">
          <cell r="B27">
            <v>1721230</v>
          </cell>
          <cell r="E27">
            <v>32109388.970000006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0">
      <selection activeCell="A35" sqref="A35:IV38"/>
    </sheetView>
  </sheetViews>
  <sheetFormatPr defaultColWidth="9.140625" defaultRowHeight="15"/>
  <cols>
    <col min="1" max="1" width="41.28125" style="0" customWidth="1"/>
    <col min="2" max="8" width="15.7109375" style="0" customWidth="1"/>
  </cols>
  <sheetData>
    <row r="1" spans="1:8" ht="18.75">
      <c r="A1" s="18" t="s">
        <v>0</v>
      </c>
      <c r="B1" s="18"/>
      <c r="C1" s="18"/>
      <c r="D1" s="18"/>
      <c r="E1" s="18"/>
      <c r="F1" s="18"/>
      <c r="G1" s="18"/>
      <c r="H1" s="18"/>
    </row>
    <row r="3" spans="1:5" ht="15">
      <c r="A3" s="19" t="s">
        <v>1</v>
      </c>
      <c r="B3" s="19"/>
      <c r="C3" s="19"/>
      <c r="D3" s="20" t="s">
        <v>2</v>
      </c>
      <c r="E3" s="20"/>
    </row>
    <row r="4" spans="1:5" ht="15">
      <c r="A4" s="16" t="s">
        <v>3</v>
      </c>
      <c r="B4" s="16"/>
      <c r="C4" s="16"/>
      <c r="D4" s="20">
        <v>70892822</v>
      </c>
      <c r="E4" s="20"/>
    </row>
    <row r="5" spans="1:5" ht="15">
      <c r="A5" s="20" t="s">
        <v>4</v>
      </c>
      <c r="B5" s="20"/>
      <c r="C5" s="20"/>
      <c r="D5" s="20" t="s">
        <v>5</v>
      </c>
      <c r="E5" s="20"/>
    </row>
    <row r="6" spans="1:8" ht="15.75" thickBot="1">
      <c r="A6" s="21" t="s">
        <v>6</v>
      </c>
      <c r="B6" s="21"/>
      <c r="C6" s="21"/>
      <c r="D6" s="17" t="s">
        <v>38</v>
      </c>
      <c r="E6" s="17"/>
      <c r="F6" s="16"/>
      <c r="G6" s="16"/>
      <c r="H6" s="16"/>
    </row>
    <row r="7" spans="1:8" s="3" customFormat="1" ht="63.75" thickBot="1">
      <c r="A7" s="2" t="s">
        <v>34</v>
      </c>
      <c r="B7" s="2" t="s">
        <v>7</v>
      </c>
      <c r="C7" s="2" t="s">
        <v>3</v>
      </c>
      <c r="D7" s="2" t="s">
        <v>22</v>
      </c>
      <c r="E7" s="2" t="s">
        <v>23</v>
      </c>
      <c r="F7" s="2" t="s">
        <v>35</v>
      </c>
      <c r="G7" s="2" t="s">
        <v>36</v>
      </c>
      <c r="H7" s="2" t="s">
        <v>37</v>
      </c>
    </row>
    <row r="8" spans="1:8" s="3" customFormat="1" ht="16.5" thickBot="1">
      <c r="A8" s="13" t="s">
        <v>32</v>
      </c>
      <c r="B8" s="1">
        <v>7001375</v>
      </c>
      <c r="C8" s="12">
        <v>25927132</v>
      </c>
      <c r="D8" s="6">
        <v>43443</v>
      </c>
      <c r="E8" s="6">
        <v>44012</v>
      </c>
      <c r="F8" s="15">
        <f>'[1]leden - prosinec'!$B$6</f>
        <v>198174</v>
      </c>
      <c r="G8" s="15">
        <f>'[1]leden - prosinec'!$E$6</f>
        <v>4259320.609999999</v>
      </c>
      <c r="H8" s="7" t="s">
        <v>9</v>
      </c>
    </row>
    <row r="9" spans="1:8" ht="16.5" thickBot="1">
      <c r="A9" s="14" t="s">
        <v>27</v>
      </c>
      <c r="B9" s="4">
        <v>7005767</v>
      </c>
      <c r="C9" s="11">
        <v>25945408</v>
      </c>
      <c r="D9" s="10">
        <v>43443</v>
      </c>
      <c r="E9" s="10">
        <v>44012</v>
      </c>
      <c r="F9" s="5">
        <f>'[1]leden - prosinec'!$B$25</f>
        <v>5878582</v>
      </c>
      <c r="G9" s="5">
        <f>'[1]leden - prosinec'!$E$25</f>
        <v>126636250.03999999</v>
      </c>
      <c r="H9" s="9" t="s">
        <v>9</v>
      </c>
    </row>
    <row r="10" spans="1:8" ht="16.5" thickBot="1">
      <c r="A10" s="14" t="s">
        <v>10</v>
      </c>
      <c r="B10" s="4">
        <v>7001379</v>
      </c>
      <c r="C10" s="4">
        <v>29370728</v>
      </c>
      <c r="D10" s="10">
        <v>43443</v>
      </c>
      <c r="E10" s="10">
        <v>44012</v>
      </c>
      <c r="F10" s="5">
        <f>'[1]leden - prosinec'!$B$7</f>
        <v>50402</v>
      </c>
      <c r="G10" s="5">
        <f>'[1]leden - prosinec'!$E$7</f>
        <v>833436.6</v>
      </c>
      <c r="H10" s="9" t="s">
        <v>18</v>
      </c>
    </row>
    <row r="11" spans="1:8" ht="16.5" thickBot="1">
      <c r="A11" s="14" t="s">
        <v>8</v>
      </c>
      <c r="B11" s="4">
        <v>7001387</v>
      </c>
      <c r="C11" s="11">
        <v>49286871</v>
      </c>
      <c r="D11" s="10">
        <v>43443</v>
      </c>
      <c r="E11" s="10">
        <v>44012</v>
      </c>
      <c r="F11" s="5">
        <f>'[1]leden - prosinec'!$B$8</f>
        <v>237769</v>
      </c>
      <c r="G11" s="5">
        <f>'[1]leden - prosinec'!$E$8</f>
        <v>4138502.12</v>
      </c>
      <c r="H11" s="9" t="s">
        <v>9</v>
      </c>
    </row>
    <row r="12" spans="1:8" ht="16.5" thickBot="1">
      <c r="A12" s="14" t="s">
        <v>11</v>
      </c>
      <c r="B12" s="4">
        <v>7001967</v>
      </c>
      <c r="C12" s="4">
        <v>46905952</v>
      </c>
      <c r="D12" s="10">
        <v>43443</v>
      </c>
      <c r="E12" s="10">
        <v>44012</v>
      </c>
      <c r="F12" s="5">
        <f>'[1]leden - prosinec'!$B$9</f>
        <v>20068</v>
      </c>
      <c r="G12" s="5">
        <f>'[1]leden - prosinec'!$E$9</f>
        <v>497935.09</v>
      </c>
      <c r="H12" s="9" t="s">
        <v>18</v>
      </c>
    </row>
    <row r="13" spans="1:8" ht="16.5" thickBot="1">
      <c r="A13" s="14" t="s">
        <v>26</v>
      </c>
      <c r="B13" s="4">
        <v>7005599</v>
      </c>
      <c r="C13" s="11">
        <v>60108851</v>
      </c>
      <c r="D13" s="10">
        <v>43443</v>
      </c>
      <c r="E13" s="10">
        <v>44012</v>
      </c>
      <c r="F13" s="5">
        <f>'[1]leden - prosinec'!$B$10+'[1]leden - prosinec'!$B$11</f>
        <v>7027491</v>
      </c>
      <c r="G13" s="5">
        <f>'[1]leden - prosinec'!$E$10+'[1]leden - prosinec'!$E$11</f>
        <v>131225903.57</v>
      </c>
      <c r="H13" s="9" t="s">
        <v>9</v>
      </c>
    </row>
    <row r="14" spans="1:8" ht="16.5" thickBot="1">
      <c r="A14" s="14" t="s">
        <v>24</v>
      </c>
      <c r="B14" s="4">
        <v>7117019</v>
      </c>
      <c r="C14" s="4">
        <v>63217066</v>
      </c>
      <c r="D14" s="10">
        <v>43466</v>
      </c>
      <c r="E14" s="10">
        <v>44012</v>
      </c>
      <c r="F14" s="5">
        <f>'[1]leden - prosinec'!$B$12</f>
        <v>185383.77999999997</v>
      </c>
      <c r="G14" s="5">
        <f>'[1]leden - prosinec'!$E$12</f>
        <v>4844189.99</v>
      </c>
      <c r="H14" s="9" t="s">
        <v>9</v>
      </c>
    </row>
    <row r="15" spans="1:8" ht="16.5" thickBot="1">
      <c r="A15" s="14" t="s">
        <v>12</v>
      </c>
      <c r="B15" s="4">
        <v>7000395</v>
      </c>
      <c r="C15" s="11">
        <v>13554620</v>
      </c>
      <c r="D15" s="10">
        <v>43443</v>
      </c>
      <c r="E15" s="10">
        <v>44012</v>
      </c>
      <c r="F15" s="5">
        <f>'[1]leden - prosinec'!$B$14</f>
        <v>136769</v>
      </c>
      <c r="G15" s="5">
        <f>'[1]leden - prosinec'!$E$14</f>
        <v>3033761.1399999997</v>
      </c>
      <c r="H15" s="9" t="s">
        <v>9</v>
      </c>
    </row>
    <row r="16" spans="1:8" ht="16.5" thickBot="1">
      <c r="A16" s="14" t="s">
        <v>30</v>
      </c>
      <c r="B16" s="4">
        <v>6999423</v>
      </c>
      <c r="C16" s="11">
        <v>15617971</v>
      </c>
      <c r="D16" s="10">
        <v>43443</v>
      </c>
      <c r="E16" s="10">
        <v>44012</v>
      </c>
      <c r="F16" s="5">
        <f>'[1]leden - prosinec'!$B$23</f>
        <v>49912</v>
      </c>
      <c r="G16" s="5">
        <f>'[1]leden - prosinec'!$E$23</f>
        <v>1364000.5700000003</v>
      </c>
      <c r="H16" s="9" t="s">
        <v>9</v>
      </c>
    </row>
    <row r="17" spans="1:8" ht="16.5" thickBot="1">
      <c r="A17" s="14" t="s">
        <v>13</v>
      </c>
      <c r="B17" s="4">
        <v>7001971</v>
      </c>
      <c r="C17" s="11">
        <v>25994221</v>
      </c>
      <c r="D17" s="10">
        <v>43443</v>
      </c>
      <c r="E17" s="10">
        <v>44012</v>
      </c>
      <c r="F17" s="5">
        <f>'[1]leden - prosinec'!$B$17</f>
        <v>81648</v>
      </c>
      <c r="G17" s="5">
        <f>'[1]leden - prosinec'!$E$17</f>
        <v>1767282.72</v>
      </c>
      <c r="H17" s="9" t="s">
        <v>9</v>
      </c>
    </row>
    <row r="18" spans="1:8" ht="16.5" thickBot="1">
      <c r="A18" s="14" t="s">
        <v>14</v>
      </c>
      <c r="B18" s="4">
        <v>7003587</v>
      </c>
      <c r="C18" s="11">
        <v>10479686</v>
      </c>
      <c r="D18" s="10">
        <v>43443</v>
      </c>
      <c r="E18" s="10">
        <v>44012</v>
      </c>
      <c r="F18" s="5">
        <f>'[1]leden - prosinec'!$B$15</f>
        <v>60643</v>
      </c>
      <c r="G18" s="5">
        <f>'[1]leden - prosinec'!$E$15</f>
        <v>1246373.0699999998</v>
      </c>
      <c r="H18" s="9" t="s">
        <v>9</v>
      </c>
    </row>
    <row r="19" spans="1:8" ht="16.5" thickBot="1">
      <c r="A19" s="14" t="s">
        <v>15</v>
      </c>
      <c r="B19" s="1">
        <v>6999911</v>
      </c>
      <c r="C19" s="4">
        <v>45569380</v>
      </c>
      <c r="D19" s="10">
        <v>43443</v>
      </c>
      <c r="E19" s="10">
        <v>44012</v>
      </c>
      <c r="F19" s="5">
        <f>'[1]leden - prosinec'!$B$18</f>
        <v>49035</v>
      </c>
      <c r="G19" s="5">
        <f>'[1]leden - prosinec'!$E$18</f>
        <v>1385630.2400000002</v>
      </c>
      <c r="H19" s="9" t="s">
        <v>9</v>
      </c>
    </row>
    <row r="20" spans="1:8" ht="16.5" thickBot="1">
      <c r="A20" s="14" t="s">
        <v>16</v>
      </c>
      <c r="B20" s="4">
        <v>6999911</v>
      </c>
      <c r="C20" s="4">
        <v>74441949</v>
      </c>
      <c r="D20" s="10">
        <v>43443</v>
      </c>
      <c r="E20" s="10">
        <v>44012</v>
      </c>
      <c r="F20" s="5">
        <f>'[1]leden - prosinec'!$B$19</f>
        <v>45398</v>
      </c>
      <c r="G20" s="5">
        <f>'[1]leden - prosinec'!$E$19</f>
        <v>1141055.38</v>
      </c>
      <c r="H20" s="9" t="s">
        <v>9</v>
      </c>
    </row>
    <row r="21" spans="1:8" ht="16.5" thickBot="1">
      <c r="A21" s="14" t="s">
        <v>17</v>
      </c>
      <c r="B21" s="4">
        <v>6999907</v>
      </c>
      <c r="C21" s="4">
        <v>25095251</v>
      </c>
      <c r="D21" s="10">
        <v>43443</v>
      </c>
      <c r="E21" s="10">
        <v>44180</v>
      </c>
      <c r="F21" s="5">
        <f>'[1]leden - prosinec'!$B$20</f>
        <v>3656</v>
      </c>
      <c r="G21" s="5">
        <f>'[1]leden - prosinec'!$E$20</f>
        <v>49791.35</v>
      </c>
      <c r="H21" s="9" t="s">
        <v>18</v>
      </c>
    </row>
    <row r="22" spans="1:8" ht="16.5" thickBot="1">
      <c r="A22" s="14" t="s">
        <v>29</v>
      </c>
      <c r="B22" s="4">
        <v>7001371</v>
      </c>
      <c r="C22" s="4">
        <v>1342134</v>
      </c>
      <c r="D22" s="10">
        <v>43443</v>
      </c>
      <c r="E22" s="10">
        <v>44012</v>
      </c>
      <c r="F22" s="5">
        <f>'[1]leden - prosinec'!$B$22</f>
        <v>47766</v>
      </c>
      <c r="G22" s="5">
        <f>'[1]leden - prosinec'!$E$22</f>
        <v>1183523.2599999998</v>
      </c>
      <c r="H22" s="9" t="s">
        <v>18</v>
      </c>
    </row>
    <row r="23" spans="1:8" ht="16.5" thickBot="1">
      <c r="A23" s="14" t="s">
        <v>19</v>
      </c>
      <c r="B23" s="4">
        <v>7001975</v>
      </c>
      <c r="C23" s="4">
        <v>15009467</v>
      </c>
      <c r="D23" s="10">
        <v>43443</v>
      </c>
      <c r="E23" s="10">
        <v>44012</v>
      </c>
      <c r="F23" s="5">
        <f>'[1]leden - prosinec'!$B$16</f>
        <v>247448</v>
      </c>
      <c r="G23" s="5">
        <f>'[1]leden - prosinec'!$E$16</f>
        <v>5348094.56</v>
      </c>
      <c r="H23" s="9" t="s">
        <v>9</v>
      </c>
    </row>
    <row r="24" spans="1:8" ht="16.5" thickBot="1">
      <c r="A24" s="14" t="s">
        <v>20</v>
      </c>
      <c r="B24" s="4">
        <v>7001987</v>
      </c>
      <c r="C24" s="11">
        <v>45566437</v>
      </c>
      <c r="D24" s="10">
        <v>43443</v>
      </c>
      <c r="E24" s="10">
        <v>44012</v>
      </c>
      <c r="F24" s="5">
        <f>'[1]leden - prosinec'!$B$21</f>
        <v>51850</v>
      </c>
      <c r="G24" s="5">
        <f>'[1]leden - prosinec'!$E$21</f>
        <v>1048509.1799999999</v>
      </c>
      <c r="H24" s="9" t="s">
        <v>9</v>
      </c>
    </row>
    <row r="25" spans="1:8" ht="16.5" thickBot="1">
      <c r="A25" s="14" t="s">
        <v>31</v>
      </c>
      <c r="B25" s="4">
        <v>7001995</v>
      </c>
      <c r="C25" s="11">
        <v>46467521</v>
      </c>
      <c r="D25" s="10">
        <v>44174</v>
      </c>
      <c r="E25" s="10">
        <v>43646</v>
      </c>
      <c r="F25" s="5">
        <f>'[1]leden - prosinec'!$B$13</f>
        <v>175977</v>
      </c>
      <c r="G25" s="5">
        <f>'[1]leden - prosinec'!$E$13</f>
        <v>3631462.03</v>
      </c>
      <c r="H25" s="9" t="s">
        <v>9</v>
      </c>
    </row>
    <row r="26" spans="1:8" ht="16.5" thickBot="1">
      <c r="A26" s="14" t="s">
        <v>25</v>
      </c>
      <c r="B26" s="4">
        <v>7002143</v>
      </c>
      <c r="C26" s="11">
        <v>40100294</v>
      </c>
      <c r="D26" s="10">
        <v>43443</v>
      </c>
      <c r="E26" s="10">
        <v>44012</v>
      </c>
      <c r="F26" s="5">
        <f>'[1]leden - prosinec'!$B$24</f>
        <v>38630</v>
      </c>
      <c r="G26" s="5">
        <f>'[1]leden - prosinec'!$E$24</f>
        <v>1011851</v>
      </c>
      <c r="H26" s="9" t="s">
        <v>9</v>
      </c>
    </row>
    <row r="27" spans="1:8" ht="16.5" thickBot="1">
      <c r="A27" s="14" t="s">
        <v>21</v>
      </c>
      <c r="B27" s="4">
        <v>6999899</v>
      </c>
      <c r="C27" s="11">
        <v>46965815</v>
      </c>
      <c r="D27" s="10">
        <v>43443</v>
      </c>
      <c r="E27" s="10">
        <v>44012</v>
      </c>
      <c r="F27" s="5">
        <f>'[1]leden - prosinec'!$B$26</f>
        <v>74168</v>
      </c>
      <c r="G27" s="5">
        <f>'[1]leden - prosinec'!$E$26</f>
        <v>1998358.95</v>
      </c>
      <c r="H27" s="9" t="s">
        <v>9</v>
      </c>
    </row>
    <row r="28" spans="1:8" ht="16.5" thickBot="1">
      <c r="A28" s="14" t="s">
        <v>28</v>
      </c>
      <c r="B28" s="4">
        <v>7003583</v>
      </c>
      <c r="C28" s="11">
        <v>15036278</v>
      </c>
      <c r="D28" s="10">
        <v>43443</v>
      </c>
      <c r="E28" s="10">
        <v>44012</v>
      </c>
      <c r="F28" s="5">
        <f>'[1]leden - prosinec'!$B$27</f>
        <v>1721230</v>
      </c>
      <c r="G28" s="5">
        <f>'[1]leden - prosinec'!$E$27</f>
        <v>32109388.970000006</v>
      </c>
      <c r="H28" s="9" t="s">
        <v>9</v>
      </c>
    </row>
    <row r="29" spans="5:7" ht="15">
      <c r="E29" t="s">
        <v>33</v>
      </c>
      <c r="F29" s="8">
        <f>SUM(F8:F28)</f>
        <v>16381999.78</v>
      </c>
      <c r="G29" s="8">
        <f>SUM(G8:G28)</f>
        <v>328754620.44</v>
      </c>
    </row>
    <row r="31" ht="15.75" thickBot="1"/>
    <row r="32" spans="1:8" ht="63.75" thickBot="1">
      <c r="A32" s="2" t="s">
        <v>39</v>
      </c>
      <c r="B32" s="2" t="s">
        <v>7</v>
      </c>
      <c r="C32" s="2" t="s">
        <v>3</v>
      </c>
      <c r="D32" s="2" t="s">
        <v>22</v>
      </c>
      <c r="E32" s="2" t="s">
        <v>23</v>
      </c>
      <c r="F32" s="2" t="s">
        <v>35</v>
      </c>
      <c r="G32" s="2" t="s">
        <v>36</v>
      </c>
      <c r="H32" s="2" t="s">
        <v>37</v>
      </c>
    </row>
    <row r="33" spans="1:8" ht="16.5" thickBot="1">
      <c r="A33" s="14" t="s">
        <v>24</v>
      </c>
      <c r="B33" s="4">
        <v>10376480</v>
      </c>
      <c r="C33" s="4">
        <v>63217066</v>
      </c>
      <c r="D33" s="10">
        <v>43466</v>
      </c>
      <c r="E33" s="10">
        <v>44012</v>
      </c>
      <c r="F33" s="5">
        <v>126415</v>
      </c>
      <c r="G33" s="5">
        <v>3931506</v>
      </c>
      <c r="H33" s="9" t="s">
        <v>9</v>
      </c>
    </row>
  </sheetData>
  <sheetProtection/>
  <mergeCells count="7">
    <mergeCell ref="A1:H1"/>
    <mergeCell ref="A3:C3"/>
    <mergeCell ref="A5:C5"/>
    <mergeCell ref="A6:C6"/>
    <mergeCell ref="D3:E3"/>
    <mergeCell ref="D4:E4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Leoš Beran</dc:creator>
  <cp:keywords/>
  <dc:description/>
  <cp:lastModifiedBy>Tvrdý David Ing.</cp:lastModifiedBy>
  <dcterms:created xsi:type="dcterms:W3CDTF">2020-08-25T07:25:25Z</dcterms:created>
  <dcterms:modified xsi:type="dcterms:W3CDTF">2020-08-26T13:19:20Z</dcterms:modified>
  <cp:category/>
  <cp:version/>
  <cp:contentType/>
  <cp:contentStatus/>
</cp:coreProperties>
</file>